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ipelife\Produkter\Raineo\"/>
    </mc:Choice>
  </mc:AlternateContent>
  <xr:revisionPtr revIDLastSave="0" documentId="13_ncr:1_{F11491CB-2307-4A68-91E6-51B6F609A9D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tormbox I" sheetId="1" r:id="rId1"/>
  </sheets>
  <definedNames>
    <definedName name="b">'Stormbox I'!$C$4</definedName>
    <definedName name="box">'Stormbox I'!$C$7</definedName>
    <definedName name="h">'Stormbox I'!$C$3</definedName>
    <definedName name="kz">'Stormbox I'!$C$13</definedName>
    <definedName name="l">'Stormbox I'!$C$5</definedName>
    <definedName name="lz">'Stormbox I'!$C$14</definedName>
    <definedName name="pb">'Stormbox I'!$C$15</definedName>
    <definedName name="plaat">'Stormbox I'!$C$9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H19" i="1" l="1"/>
  <c r="D25" i="1" s="1"/>
  <c r="H21" i="1" l="1"/>
  <c r="D27" i="1" s="1"/>
  <c r="H20" i="1"/>
  <c r="D26" i="1" s="1"/>
  <c r="H22" i="1" l="1"/>
  <c r="L11" i="1"/>
  <c r="H14" i="1"/>
  <c r="E10" i="1"/>
  <c r="C9" i="1"/>
  <c r="C7" i="1"/>
  <c r="C15" i="1"/>
  <c r="C29" i="1" l="1"/>
  <c r="C8" i="1"/>
  <c r="C28" i="1" s="1"/>
  <c r="C10" i="1"/>
  <c r="C11" i="1" l="1"/>
  <c r="I1" i="1"/>
</calcChain>
</file>

<file path=xl/sharedStrings.xml><?xml version="1.0" encoding="utf-8"?>
<sst xmlns="http://schemas.openxmlformats.org/spreadsheetml/2006/main" count="41" uniqueCount="36">
  <si>
    <t>Input</t>
  </si>
  <si>
    <t>Output</t>
  </si>
  <si>
    <t>Antal boxar på höjd</t>
  </si>
  <si>
    <t>Antal boxar på längd</t>
  </si>
  <si>
    <t>Antal Boxar</t>
  </si>
  <si>
    <t>Antal bottenplattor</t>
  </si>
  <si>
    <t xml:space="preserve">Behov antal clips </t>
  </si>
  <si>
    <t>Antal clips per/box</t>
  </si>
  <si>
    <t xml:space="preserve">Totalt antal clips pex box </t>
  </si>
  <si>
    <t>Stk</t>
  </si>
  <si>
    <t xml:space="preserve"> </t>
  </si>
  <si>
    <t>Benämning</t>
  </si>
  <si>
    <t>RSK nr</t>
  </si>
  <si>
    <t>Höjd:</t>
  </si>
  <si>
    <t>Bredd:</t>
  </si>
  <si>
    <t>Längd:</t>
  </si>
  <si>
    <t>Stormbox I Kassett</t>
  </si>
  <si>
    <t>Effektiv volym:</t>
  </si>
  <si>
    <t>m</t>
  </si>
  <si>
    <t>m³</t>
  </si>
  <si>
    <t>Stormbox I Bottenplatta</t>
  </si>
  <si>
    <t>SAP</t>
  </si>
  <si>
    <t>Hur många clips?</t>
  </si>
  <si>
    <t>Antal boxar på bredd</t>
  </si>
  <si>
    <t>Antal</t>
  </si>
  <si>
    <t>Stormbox I Clips</t>
  </si>
  <si>
    <t>Magasinets utformning</t>
  </si>
  <si>
    <t>Meter</t>
  </si>
  <si>
    <t>Boxar på höjd:</t>
  </si>
  <si>
    <t>Boxar på bredd:</t>
  </si>
  <si>
    <t>Boxar på längd:</t>
  </si>
  <si>
    <r>
      <t>Total volym boxar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</si>
  <si>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Magasinets totalvolym:</t>
  </si>
  <si>
    <t>Konstanter</t>
  </si>
  <si>
    <t>Antal clips kortsida</t>
  </si>
  <si>
    <t>Antal clips långsida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</si>
</sst>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indexed="50"/>
      <name val="Arial"/>
      <family val="2"/>
    </font>
    <font>
      <b/>
      <sz val="18"/>
      <color indexed="10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3" fillId="2" borderId="1" xfId="0" applyFont="1" applyFill="1" applyBorder="1"/>
    <xf numFmtId="0" fontId="0" fillId="2" borderId="6" xfId="0" applyFill="1" applyBorder="1"/>
    <xf numFmtId="0" fontId="0" fillId="2" borderId="2" xfId="0" applyFill="1" applyBorder="1"/>
    <xf numFmtId="0" fontId="0" fillId="2" borderId="4" xfId="0" applyFill="1" applyBorder="1"/>
    <xf numFmtId="0" fontId="0" fillId="0" borderId="3" xfId="0" applyFill="1" applyBorder="1"/>
    <xf numFmtId="0" fontId="0" fillId="0" borderId="5" xfId="0" applyFill="1" applyBorder="1"/>
    <xf numFmtId="0" fontId="3" fillId="3" borderId="2" xfId="0" applyFont="1" applyFill="1" applyBorder="1"/>
    <xf numFmtId="0" fontId="0" fillId="3" borderId="3" xfId="0" applyFill="1" applyBorder="1"/>
    <xf numFmtId="0" fontId="0" fillId="3" borderId="2" xfId="0" applyFill="1" applyBorder="1"/>
    <xf numFmtId="165" fontId="0" fillId="3" borderId="3" xfId="0" applyNumberFormat="1" applyFill="1" applyBorder="1"/>
    <xf numFmtId="0" fontId="3" fillId="4" borderId="1" xfId="0" applyFont="1" applyFill="1" applyBorder="1"/>
    <xf numFmtId="0" fontId="0" fillId="4" borderId="6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0" borderId="7" xfId="0" applyBorder="1"/>
    <xf numFmtId="0" fontId="5" fillId="0" borderId="0" xfId="0" applyFont="1"/>
    <xf numFmtId="0" fontId="0" fillId="0" borderId="0" xfId="0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2" xfId="0" applyFont="1" applyFill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165" fontId="12" fillId="3" borderId="3" xfId="0" applyNumberFormat="1" applyFont="1" applyFill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2" fontId="12" fillId="0" borderId="0" xfId="0" applyNumberFormat="1" applyFont="1" applyAlignment="1">
      <alignment vertical="center"/>
    </xf>
    <xf numFmtId="0" fontId="1" fillId="3" borderId="2" xfId="0" applyFont="1" applyFill="1" applyBorder="1"/>
    <xf numFmtId="0" fontId="1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3" fillId="5" borderId="0" xfId="0" applyFont="1" applyFill="1"/>
    <xf numFmtId="165" fontId="0" fillId="5" borderId="0" xfId="0" applyNumberFormat="1" applyFill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2" fontId="0" fillId="5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2</xdr:row>
      <xdr:rowOff>47625</xdr:rowOff>
    </xdr:from>
    <xdr:to>
      <xdr:col>11</xdr:col>
      <xdr:colOff>438150</xdr:colOff>
      <xdr:row>10</xdr:row>
      <xdr:rowOff>28575</xdr:rowOff>
    </xdr:to>
    <xdr:grpSp>
      <xdr:nvGrpSpPr>
        <xdr:cNvPr id="1445" name="Group 64">
          <a:extLst>
            <a:ext uri="{FF2B5EF4-FFF2-40B4-BE49-F238E27FC236}">
              <a16:creationId xmlns:a16="http://schemas.microsoft.com/office/drawing/2014/main" id="{0E82B7C5-880C-4133-92D8-FC591719D06C}"/>
            </a:ext>
          </a:extLst>
        </xdr:cNvPr>
        <xdr:cNvGrpSpPr>
          <a:grpSpLocks/>
        </xdr:cNvGrpSpPr>
      </xdr:nvGrpSpPr>
      <xdr:grpSpPr bwMode="auto">
        <a:xfrm>
          <a:off x="3857625" y="552450"/>
          <a:ext cx="4019550" cy="1323975"/>
          <a:chOff x="365" y="41"/>
          <a:chExt cx="450" cy="163"/>
        </a:xfrm>
      </xdr:grpSpPr>
      <xdr:grpSp>
        <xdr:nvGrpSpPr>
          <xdr:cNvPr id="1452" name="Group 25">
            <a:extLst>
              <a:ext uri="{FF2B5EF4-FFF2-40B4-BE49-F238E27FC236}">
                <a16:creationId xmlns:a16="http://schemas.microsoft.com/office/drawing/2014/main" id="{6A97ED7F-4464-4B83-A63B-E25BA5EE8A16}"/>
              </a:ext>
            </a:extLst>
          </xdr:cNvPr>
          <xdr:cNvGrpSpPr>
            <a:grpSpLocks/>
          </xdr:cNvGrpSpPr>
        </xdr:nvGrpSpPr>
        <xdr:grpSpPr bwMode="auto">
          <a:xfrm>
            <a:off x="365" y="41"/>
            <a:ext cx="208" cy="163"/>
            <a:chOff x="467" y="65"/>
            <a:chExt cx="208" cy="163"/>
          </a:xfrm>
        </xdr:grpSpPr>
        <xdr:sp macro="" textlink="">
          <xdr:nvSpPr>
            <xdr:cNvPr id="1491" name="AutoShape 6">
              <a:extLst>
                <a:ext uri="{FF2B5EF4-FFF2-40B4-BE49-F238E27FC236}">
                  <a16:creationId xmlns:a16="http://schemas.microsoft.com/office/drawing/2014/main" id="{D301278F-49D1-4874-84EF-0EDE92C36A0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9" y="119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92" name="AutoShape 7">
              <a:extLst>
                <a:ext uri="{FF2B5EF4-FFF2-40B4-BE49-F238E27FC236}">
                  <a16:creationId xmlns:a16="http://schemas.microsoft.com/office/drawing/2014/main" id="{D16F16BF-2B6E-4DD9-B27D-0F5F8EFFA19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5" y="132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93" name="AutoShape 9">
              <a:extLst>
                <a:ext uri="{FF2B5EF4-FFF2-40B4-BE49-F238E27FC236}">
                  <a16:creationId xmlns:a16="http://schemas.microsoft.com/office/drawing/2014/main" id="{A20EB25E-7B7C-4D2D-B20A-81E71F69261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146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94" name="AutoShape 10">
              <a:extLst>
                <a:ext uri="{FF2B5EF4-FFF2-40B4-BE49-F238E27FC236}">
                  <a16:creationId xmlns:a16="http://schemas.microsoft.com/office/drawing/2014/main" id="{13B4C33C-D6B2-492C-9140-35AB2606F27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7" y="160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95" name="AutoShape 11">
              <a:extLst>
                <a:ext uri="{FF2B5EF4-FFF2-40B4-BE49-F238E27FC236}">
                  <a16:creationId xmlns:a16="http://schemas.microsoft.com/office/drawing/2014/main" id="{6B933369-3042-4579-9102-EE3F1701A24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3" y="173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96" name="AutoShape 12">
              <a:extLst>
                <a:ext uri="{FF2B5EF4-FFF2-40B4-BE49-F238E27FC236}">
                  <a16:creationId xmlns:a16="http://schemas.microsoft.com/office/drawing/2014/main" id="{9CF10D60-4DEF-49E2-B787-D98D7A5295D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9" y="187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97" name="AutoShape 13">
              <a:extLst>
                <a:ext uri="{FF2B5EF4-FFF2-40B4-BE49-F238E27FC236}">
                  <a16:creationId xmlns:a16="http://schemas.microsoft.com/office/drawing/2014/main" id="{7768A110-F156-4498-A011-8B534D78623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8" y="92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98" name="AutoShape 14">
              <a:extLst>
                <a:ext uri="{FF2B5EF4-FFF2-40B4-BE49-F238E27FC236}">
                  <a16:creationId xmlns:a16="http://schemas.microsoft.com/office/drawing/2014/main" id="{5FDFEBB7-55C4-44C6-A8DD-EA42E198944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4" y="105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99" name="AutoShape 15">
              <a:extLst>
                <a:ext uri="{FF2B5EF4-FFF2-40B4-BE49-F238E27FC236}">
                  <a16:creationId xmlns:a16="http://schemas.microsoft.com/office/drawing/2014/main" id="{FD92F94D-F97C-45AB-AEFA-66D700B85AC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0" y="119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500" name="AutoShape 16">
              <a:extLst>
                <a:ext uri="{FF2B5EF4-FFF2-40B4-BE49-F238E27FC236}">
                  <a16:creationId xmlns:a16="http://schemas.microsoft.com/office/drawing/2014/main" id="{A77ED02B-8A04-49A2-A170-76DEEE88AF2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33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501" name="AutoShape 17">
              <a:extLst>
                <a:ext uri="{FF2B5EF4-FFF2-40B4-BE49-F238E27FC236}">
                  <a16:creationId xmlns:a16="http://schemas.microsoft.com/office/drawing/2014/main" id="{5606A4EE-9A5C-409C-A08C-2629627A60A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2" y="146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502" name="AutoShape 18">
              <a:extLst>
                <a:ext uri="{FF2B5EF4-FFF2-40B4-BE49-F238E27FC236}">
                  <a16:creationId xmlns:a16="http://schemas.microsoft.com/office/drawing/2014/main" id="{C1110194-6B07-4097-9BFB-2BF46A28696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8" y="160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503" name="AutoShape 19">
              <a:extLst>
                <a:ext uri="{FF2B5EF4-FFF2-40B4-BE49-F238E27FC236}">
                  <a16:creationId xmlns:a16="http://schemas.microsoft.com/office/drawing/2014/main" id="{9042B854-6E65-4ED3-AB60-24014204B67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7" y="65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504" name="AutoShape 20">
              <a:extLst>
                <a:ext uri="{FF2B5EF4-FFF2-40B4-BE49-F238E27FC236}">
                  <a16:creationId xmlns:a16="http://schemas.microsoft.com/office/drawing/2014/main" id="{759D566D-3B4E-41F3-B990-D174C479C11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3" y="78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505" name="AutoShape 21">
              <a:extLst>
                <a:ext uri="{FF2B5EF4-FFF2-40B4-BE49-F238E27FC236}">
                  <a16:creationId xmlns:a16="http://schemas.microsoft.com/office/drawing/2014/main" id="{6D77841E-5C5E-4B4F-BF4A-F0A1D3D5064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9" y="92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506" name="AutoShape 22">
              <a:extLst>
                <a:ext uri="{FF2B5EF4-FFF2-40B4-BE49-F238E27FC236}">
                  <a16:creationId xmlns:a16="http://schemas.microsoft.com/office/drawing/2014/main" id="{D52D68A9-E5F4-4174-85C1-4487D9C8301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5" y="106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507" name="AutoShape 23">
              <a:extLst>
                <a:ext uri="{FF2B5EF4-FFF2-40B4-BE49-F238E27FC236}">
                  <a16:creationId xmlns:a16="http://schemas.microsoft.com/office/drawing/2014/main" id="{8404FF3E-7ACD-435D-8594-7617B87DF84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1" y="119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508" name="AutoShape 24">
              <a:extLst>
                <a:ext uri="{FF2B5EF4-FFF2-40B4-BE49-F238E27FC236}">
                  <a16:creationId xmlns:a16="http://schemas.microsoft.com/office/drawing/2014/main" id="{614B3261-5480-4600-BB68-EF98B3FB4BE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7" y="133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</xdr:grpSp>
      <xdr:grpSp>
        <xdr:nvGrpSpPr>
          <xdr:cNvPr id="1453" name="Group 26">
            <a:extLst>
              <a:ext uri="{FF2B5EF4-FFF2-40B4-BE49-F238E27FC236}">
                <a16:creationId xmlns:a16="http://schemas.microsoft.com/office/drawing/2014/main" id="{496B3CFB-6493-4880-AEF4-39C418527302}"/>
              </a:ext>
            </a:extLst>
          </xdr:cNvPr>
          <xdr:cNvGrpSpPr>
            <a:grpSpLocks/>
          </xdr:cNvGrpSpPr>
        </xdr:nvGrpSpPr>
        <xdr:grpSpPr bwMode="auto">
          <a:xfrm>
            <a:off x="486" y="41"/>
            <a:ext cx="208" cy="163"/>
            <a:chOff x="467" y="65"/>
            <a:chExt cx="208" cy="163"/>
          </a:xfrm>
        </xdr:grpSpPr>
        <xdr:sp macro="" textlink="">
          <xdr:nvSpPr>
            <xdr:cNvPr id="1473" name="AutoShape 27">
              <a:extLst>
                <a:ext uri="{FF2B5EF4-FFF2-40B4-BE49-F238E27FC236}">
                  <a16:creationId xmlns:a16="http://schemas.microsoft.com/office/drawing/2014/main" id="{A1CBD5B2-A7A6-4CEE-9BC4-6E69AF9E35C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9" y="119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74" name="AutoShape 28">
              <a:extLst>
                <a:ext uri="{FF2B5EF4-FFF2-40B4-BE49-F238E27FC236}">
                  <a16:creationId xmlns:a16="http://schemas.microsoft.com/office/drawing/2014/main" id="{2816EE90-155A-4F4A-938A-D1168E58D0C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5" y="132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75" name="AutoShape 29">
              <a:extLst>
                <a:ext uri="{FF2B5EF4-FFF2-40B4-BE49-F238E27FC236}">
                  <a16:creationId xmlns:a16="http://schemas.microsoft.com/office/drawing/2014/main" id="{7AD34DC6-1EB8-430F-A41A-EF02FCFB744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146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76" name="AutoShape 30">
              <a:extLst>
                <a:ext uri="{FF2B5EF4-FFF2-40B4-BE49-F238E27FC236}">
                  <a16:creationId xmlns:a16="http://schemas.microsoft.com/office/drawing/2014/main" id="{ED708E6E-CABB-4B72-9266-027B7857154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7" y="160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77" name="AutoShape 31">
              <a:extLst>
                <a:ext uri="{FF2B5EF4-FFF2-40B4-BE49-F238E27FC236}">
                  <a16:creationId xmlns:a16="http://schemas.microsoft.com/office/drawing/2014/main" id="{D317E3D3-1D3C-4278-A71F-666A487DA8F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3" y="173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78" name="AutoShape 32">
              <a:extLst>
                <a:ext uri="{FF2B5EF4-FFF2-40B4-BE49-F238E27FC236}">
                  <a16:creationId xmlns:a16="http://schemas.microsoft.com/office/drawing/2014/main" id="{3625DFBF-DCC2-45BB-AEA5-DD630F8D264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9" y="187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79" name="AutoShape 33">
              <a:extLst>
                <a:ext uri="{FF2B5EF4-FFF2-40B4-BE49-F238E27FC236}">
                  <a16:creationId xmlns:a16="http://schemas.microsoft.com/office/drawing/2014/main" id="{1A459FD6-BB5B-4DAB-ACE9-46D4AC24774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8" y="92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0" name="AutoShape 34">
              <a:extLst>
                <a:ext uri="{FF2B5EF4-FFF2-40B4-BE49-F238E27FC236}">
                  <a16:creationId xmlns:a16="http://schemas.microsoft.com/office/drawing/2014/main" id="{41A77A41-A682-427E-B99D-96517F30DD5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4" y="105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1" name="AutoShape 35">
              <a:extLst>
                <a:ext uri="{FF2B5EF4-FFF2-40B4-BE49-F238E27FC236}">
                  <a16:creationId xmlns:a16="http://schemas.microsoft.com/office/drawing/2014/main" id="{CB72F405-9302-45AE-9E26-0250818F3DA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0" y="119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2" name="AutoShape 36">
              <a:extLst>
                <a:ext uri="{FF2B5EF4-FFF2-40B4-BE49-F238E27FC236}">
                  <a16:creationId xmlns:a16="http://schemas.microsoft.com/office/drawing/2014/main" id="{02F15959-FDED-4E97-9829-454DBDE1C41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33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3" name="AutoShape 37">
              <a:extLst>
                <a:ext uri="{FF2B5EF4-FFF2-40B4-BE49-F238E27FC236}">
                  <a16:creationId xmlns:a16="http://schemas.microsoft.com/office/drawing/2014/main" id="{4C6241F8-7C1B-4B58-BBC2-F16F3104708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2" y="146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4" name="AutoShape 38">
              <a:extLst>
                <a:ext uri="{FF2B5EF4-FFF2-40B4-BE49-F238E27FC236}">
                  <a16:creationId xmlns:a16="http://schemas.microsoft.com/office/drawing/2014/main" id="{E17A31B1-C6DF-4D02-9CDF-84A4CAA84D5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8" y="160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5" name="AutoShape 39">
              <a:extLst>
                <a:ext uri="{FF2B5EF4-FFF2-40B4-BE49-F238E27FC236}">
                  <a16:creationId xmlns:a16="http://schemas.microsoft.com/office/drawing/2014/main" id="{C99B6D35-DAD3-4157-B757-4C7A691FA15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7" y="65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6" name="AutoShape 40">
              <a:extLst>
                <a:ext uri="{FF2B5EF4-FFF2-40B4-BE49-F238E27FC236}">
                  <a16:creationId xmlns:a16="http://schemas.microsoft.com/office/drawing/2014/main" id="{8D1FAD35-2B2C-4B8D-A77F-B49F3DEDB21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3" y="78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7" name="AutoShape 41">
              <a:extLst>
                <a:ext uri="{FF2B5EF4-FFF2-40B4-BE49-F238E27FC236}">
                  <a16:creationId xmlns:a16="http://schemas.microsoft.com/office/drawing/2014/main" id="{9481467F-A808-4740-ABAB-61D81121DDD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9" y="92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8" name="AutoShape 42">
              <a:extLst>
                <a:ext uri="{FF2B5EF4-FFF2-40B4-BE49-F238E27FC236}">
                  <a16:creationId xmlns:a16="http://schemas.microsoft.com/office/drawing/2014/main" id="{83CF6337-D397-4162-80E2-23069396587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5" y="106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89" name="AutoShape 43">
              <a:extLst>
                <a:ext uri="{FF2B5EF4-FFF2-40B4-BE49-F238E27FC236}">
                  <a16:creationId xmlns:a16="http://schemas.microsoft.com/office/drawing/2014/main" id="{9A774A25-6713-4718-8D11-C90A537F446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1" y="119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90" name="AutoShape 44">
              <a:extLst>
                <a:ext uri="{FF2B5EF4-FFF2-40B4-BE49-F238E27FC236}">
                  <a16:creationId xmlns:a16="http://schemas.microsoft.com/office/drawing/2014/main" id="{81770D34-D0E4-4402-B4AD-1A106909D37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7" y="133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</xdr:grpSp>
      <xdr:grpSp>
        <xdr:nvGrpSpPr>
          <xdr:cNvPr id="1454" name="Group 45">
            <a:extLst>
              <a:ext uri="{FF2B5EF4-FFF2-40B4-BE49-F238E27FC236}">
                <a16:creationId xmlns:a16="http://schemas.microsoft.com/office/drawing/2014/main" id="{C7CD875D-ECD8-486F-B58E-61A65F15F18F}"/>
              </a:ext>
            </a:extLst>
          </xdr:cNvPr>
          <xdr:cNvGrpSpPr>
            <a:grpSpLocks/>
          </xdr:cNvGrpSpPr>
        </xdr:nvGrpSpPr>
        <xdr:grpSpPr bwMode="auto">
          <a:xfrm>
            <a:off x="607" y="41"/>
            <a:ext cx="208" cy="163"/>
            <a:chOff x="467" y="65"/>
            <a:chExt cx="208" cy="163"/>
          </a:xfrm>
        </xdr:grpSpPr>
        <xdr:sp macro="" textlink="">
          <xdr:nvSpPr>
            <xdr:cNvPr id="1455" name="AutoShape 46">
              <a:extLst>
                <a:ext uri="{FF2B5EF4-FFF2-40B4-BE49-F238E27FC236}">
                  <a16:creationId xmlns:a16="http://schemas.microsoft.com/office/drawing/2014/main" id="{0DD2C1EA-0CB1-4160-A621-B5ABA796C91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9" y="119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56" name="AutoShape 47">
              <a:extLst>
                <a:ext uri="{FF2B5EF4-FFF2-40B4-BE49-F238E27FC236}">
                  <a16:creationId xmlns:a16="http://schemas.microsoft.com/office/drawing/2014/main" id="{308D0A2A-0952-4249-8597-06B80AEBD47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5" y="132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57" name="AutoShape 48">
              <a:extLst>
                <a:ext uri="{FF2B5EF4-FFF2-40B4-BE49-F238E27FC236}">
                  <a16:creationId xmlns:a16="http://schemas.microsoft.com/office/drawing/2014/main" id="{BA5A229D-834B-4A3C-A2B1-EBEAACD96DE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146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58" name="AutoShape 49">
              <a:extLst>
                <a:ext uri="{FF2B5EF4-FFF2-40B4-BE49-F238E27FC236}">
                  <a16:creationId xmlns:a16="http://schemas.microsoft.com/office/drawing/2014/main" id="{65DD52F1-A2C7-4788-9EAA-C4C9E8B1783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7" y="160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59" name="AutoShape 50">
              <a:extLst>
                <a:ext uri="{FF2B5EF4-FFF2-40B4-BE49-F238E27FC236}">
                  <a16:creationId xmlns:a16="http://schemas.microsoft.com/office/drawing/2014/main" id="{6BB9C762-0476-4402-8337-443BC8BA8F5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3" y="173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0" name="AutoShape 51">
              <a:extLst>
                <a:ext uri="{FF2B5EF4-FFF2-40B4-BE49-F238E27FC236}">
                  <a16:creationId xmlns:a16="http://schemas.microsoft.com/office/drawing/2014/main" id="{2F59B74E-4051-4B1B-A342-AFB3B5BE6D6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9" y="187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1" name="AutoShape 52">
              <a:extLst>
                <a:ext uri="{FF2B5EF4-FFF2-40B4-BE49-F238E27FC236}">
                  <a16:creationId xmlns:a16="http://schemas.microsoft.com/office/drawing/2014/main" id="{18FD3BEB-72E3-4771-ABD5-4CD005EDBAE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8" y="92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2" name="AutoShape 53">
              <a:extLst>
                <a:ext uri="{FF2B5EF4-FFF2-40B4-BE49-F238E27FC236}">
                  <a16:creationId xmlns:a16="http://schemas.microsoft.com/office/drawing/2014/main" id="{FCC97107-3F39-478F-B508-AAA461F4345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4" y="105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3" name="AutoShape 54">
              <a:extLst>
                <a:ext uri="{FF2B5EF4-FFF2-40B4-BE49-F238E27FC236}">
                  <a16:creationId xmlns:a16="http://schemas.microsoft.com/office/drawing/2014/main" id="{C16EEAFE-A0E0-4158-939F-9CCDA0E6CEB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0" y="119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4" name="AutoShape 55">
              <a:extLst>
                <a:ext uri="{FF2B5EF4-FFF2-40B4-BE49-F238E27FC236}">
                  <a16:creationId xmlns:a16="http://schemas.microsoft.com/office/drawing/2014/main" id="{FFFA3AB1-9B83-48FD-BB22-78B1479565B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33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5" name="AutoShape 56">
              <a:extLst>
                <a:ext uri="{FF2B5EF4-FFF2-40B4-BE49-F238E27FC236}">
                  <a16:creationId xmlns:a16="http://schemas.microsoft.com/office/drawing/2014/main" id="{FF04ECA9-2ACF-4B32-A203-E7D022BE0FA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2" y="146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6" name="AutoShape 57">
              <a:extLst>
                <a:ext uri="{FF2B5EF4-FFF2-40B4-BE49-F238E27FC236}">
                  <a16:creationId xmlns:a16="http://schemas.microsoft.com/office/drawing/2014/main" id="{C5B54B74-67B5-4E30-B77C-A0B18A0D891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8" y="160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7" name="AutoShape 58">
              <a:extLst>
                <a:ext uri="{FF2B5EF4-FFF2-40B4-BE49-F238E27FC236}">
                  <a16:creationId xmlns:a16="http://schemas.microsoft.com/office/drawing/2014/main" id="{8D33CE97-8044-41F4-B1F5-67DA86B841E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7" y="65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8" name="AutoShape 59">
              <a:extLst>
                <a:ext uri="{FF2B5EF4-FFF2-40B4-BE49-F238E27FC236}">
                  <a16:creationId xmlns:a16="http://schemas.microsoft.com/office/drawing/2014/main" id="{38263693-2E40-404C-BF1D-54AEB748AE5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3" y="78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69" name="AutoShape 60">
              <a:extLst>
                <a:ext uri="{FF2B5EF4-FFF2-40B4-BE49-F238E27FC236}">
                  <a16:creationId xmlns:a16="http://schemas.microsoft.com/office/drawing/2014/main" id="{41CC3E57-F221-42F9-AB23-B72A49E111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9" y="92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70" name="AutoShape 61">
              <a:extLst>
                <a:ext uri="{FF2B5EF4-FFF2-40B4-BE49-F238E27FC236}">
                  <a16:creationId xmlns:a16="http://schemas.microsoft.com/office/drawing/2014/main" id="{AE51BEFB-26CA-4D12-989D-C9AD0E05D23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5" y="106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71" name="AutoShape 62">
              <a:extLst>
                <a:ext uri="{FF2B5EF4-FFF2-40B4-BE49-F238E27FC236}">
                  <a16:creationId xmlns:a16="http://schemas.microsoft.com/office/drawing/2014/main" id="{2A95FB08-0F3D-448F-AAFA-46890ADD629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1" y="119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  <xdr:sp macro="" textlink="">
          <xdr:nvSpPr>
            <xdr:cNvPr id="1472" name="AutoShape 63">
              <a:extLst>
                <a:ext uri="{FF2B5EF4-FFF2-40B4-BE49-F238E27FC236}">
                  <a16:creationId xmlns:a16="http://schemas.microsoft.com/office/drawing/2014/main" id="{BB28B663-B2C1-442D-B6CB-87CF2ECDAF5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7" y="133"/>
              <a:ext cx="136" cy="41"/>
            </a:xfrm>
            <a:prstGeom prst="cube">
              <a:avLst>
                <a:gd name="adj" fmla="val 34148"/>
              </a:avLst>
            </a:prstGeom>
            <a:solidFill>
              <a:srgbClr val="FFFFFF"/>
            </a:solidFill>
            <a:ln w="9525">
              <a:solidFill>
                <a:srgbClr val="008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5</xdr:col>
      <xdr:colOff>95250</xdr:colOff>
      <xdr:row>10</xdr:row>
      <xdr:rowOff>152400</xdr:rowOff>
    </xdr:from>
    <xdr:to>
      <xdr:col>10</xdr:col>
      <xdr:colOff>333375</xdr:colOff>
      <xdr:row>10</xdr:row>
      <xdr:rowOff>161925</xdr:rowOff>
    </xdr:to>
    <xdr:sp macro="" textlink="">
      <xdr:nvSpPr>
        <xdr:cNvPr id="1446" name="Line 65">
          <a:extLst>
            <a:ext uri="{FF2B5EF4-FFF2-40B4-BE49-F238E27FC236}">
              <a16:creationId xmlns:a16="http://schemas.microsoft.com/office/drawing/2014/main" id="{1A46ED49-AF41-4422-8949-015BD23F9F14}"/>
            </a:ext>
          </a:extLst>
        </xdr:cNvPr>
        <xdr:cNvSpPr>
          <a:spLocks noChangeShapeType="1"/>
        </xdr:cNvSpPr>
      </xdr:nvSpPr>
      <xdr:spPr bwMode="auto">
        <a:xfrm flipV="1">
          <a:off x="3400425" y="2124075"/>
          <a:ext cx="3019425" cy="9525"/>
        </a:xfrm>
        <a:prstGeom prst="line">
          <a:avLst/>
        </a:prstGeom>
        <a:noFill/>
        <a:ln w="9525">
          <a:solidFill>
            <a:srgbClr val="9933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6</xdr:row>
      <xdr:rowOff>66675</xdr:rowOff>
    </xdr:from>
    <xdr:to>
      <xdr:col>11</xdr:col>
      <xdr:colOff>495300</xdr:colOff>
      <xdr:row>10</xdr:row>
      <xdr:rowOff>76200</xdr:rowOff>
    </xdr:to>
    <xdr:sp macro="" textlink="">
      <xdr:nvSpPr>
        <xdr:cNvPr id="1447" name="Line 66">
          <a:extLst>
            <a:ext uri="{FF2B5EF4-FFF2-40B4-BE49-F238E27FC236}">
              <a16:creationId xmlns:a16="http://schemas.microsoft.com/office/drawing/2014/main" id="{91AB6CCD-4B4D-4F8D-97A3-55CF9E2EA643}"/>
            </a:ext>
          </a:extLst>
        </xdr:cNvPr>
        <xdr:cNvSpPr>
          <a:spLocks noChangeShapeType="1"/>
        </xdr:cNvSpPr>
      </xdr:nvSpPr>
      <xdr:spPr bwMode="auto">
        <a:xfrm flipV="1">
          <a:off x="6515100" y="1323975"/>
          <a:ext cx="676275" cy="723900"/>
        </a:xfrm>
        <a:prstGeom prst="line">
          <a:avLst/>
        </a:prstGeom>
        <a:noFill/>
        <a:ln w="9525">
          <a:solidFill>
            <a:srgbClr val="9933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247650</xdr:colOff>
      <xdr:row>6</xdr:row>
      <xdr:rowOff>47625</xdr:rowOff>
    </xdr:from>
    <xdr:to>
      <xdr:col>4</xdr:col>
      <xdr:colOff>247650</xdr:colOff>
      <xdr:row>10</xdr:row>
      <xdr:rowOff>38100</xdr:rowOff>
    </xdr:to>
    <xdr:sp macro="" textlink="">
      <xdr:nvSpPr>
        <xdr:cNvPr id="1448" name="Line 67">
          <a:extLst>
            <a:ext uri="{FF2B5EF4-FFF2-40B4-BE49-F238E27FC236}">
              <a16:creationId xmlns:a16="http://schemas.microsoft.com/office/drawing/2014/main" id="{459F34B7-DC39-410F-9AA0-6E38091367A8}"/>
            </a:ext>
          </a:extLst>
        </xdr:cNvPr>
        <xdr:cNvSpPr>
          <a:spLocks noChangeShapeType="1"/>
        </xdr:cNvSpPr>
      </xdr:nvSpPr>
      <xdr:spPr bwMode="auto">
        <a:xfrm flipH="1" flipV="1">
          <a:off x="3286125" y="1304925"/>
          <a:ext cx="0" cy="704850"/>
        </a:xfrm>
        <a:prstGeom prst="line">
          <a:avLst/>
        </a:prstGeom>
        <a:noFill/>
        <a:ln w="9525">
          <a:solidFill>
            <a:srgbClr val="9933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419100</xdr:colOff>
      <xdr:row>11</xdr:row>
      <xdr:rowOff>66675</xdr:rowOff>
    </xdr:from>
    <xdr:to>
      <xdr:col>8</xdr:col>
      <xdr:colOff>342900</xdr:colOff>
      <xdr:row>13</xdr:row>
      <xdr:rowOff>38100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9A92EE50-C3D4-4CC9-8C83-372D0621AB70}"/>
            </a:ext>
          </a:extLst>
        </xdr:cNvPr>
        <xdr:cNvSpPr txBox="1">
          <a:spLocks noChangeArrowheads="1"/>
        </xdr:cNvSpPr>
      </xdr:nvSpPr>
      <xdr:spPr bwMode="auto">
        <a:xfrm>
          <a:off x="4876800" y="2114550"/>
          <a:ext cx="5810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Längd</a:t>
          </a:r>
        </a:p>
      </xdr:txBody>
    </xdr:sp>
    <xdr:clientData/>
  </xdr:twoCellAnchor>
  <xdr:twoCellAnchor>
    <xdr:from>
      <xdr:col>3</xdr:col>
      <xdr:colOff>428625</xdr:colOff>
      <xdr:row>8</xdr:row>
      <xdr:rowOff>142875</xdr:rowOff>
    </xdr:from>
    <xdr:to>
      <xdr:col>4</xdr:col>
      <xdr:colOff>142875</xdr:colOff>
      <xdr:row>10</xdr:row>
      <xdr:rowOff>57150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7F644A5C-9914-4A36-BC0E-06493A3A5526}"/>
            </a:ext>
          </a:extLst>
        </xdr:cNvPr>
        <xdr:cNvSpPr txBox="1">
          <a:spLocks noChangeArrowheads="1"/>
        </xdr:cNvSpPr>
      </xdr:nvSpPr>
      <xdr:spPr bwMode="auto">
        <a:xfrm>
          <a:off x="2914650" y="1695450"/>
          <a:ext cx="495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Höjd</a:t>
          </a:r>
        </a:p>
      </xdr:txBody>
    </xdr:sp>
    <xdr:clientData/>
  </xdr:twoCellAnchor>
  <xdr:twoCellAnchor>
    <xdr:from>
      <xdr:col>11</xdr:col>
      <xdr:colOff>171450</xdr:colOff>
      <xdr:row>8</xdr:row>
      <xdr:rowOff>66675</xdr:rowOff>
    </xdr:from>
    <xdr:to>
      <xdr:col>12</xdr:col>
      <xdr:colOff>66675</xdr:colOff>
      <xdr:row>10</xdr:row>
      <xdr:rowOff>38100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A012132B-EC3C-4ECF-8F9D-6BC600C2FE42}"/>
            </a:ext>
          </a:extLst>
        </xdr:cNvPr>
        <xdr:cNvSpPr txBox="1">
          <a:spLocks noChangeArrowheads="1"/>
        </xdr:cNvSpPr>
      </xdr:nvSpPr>
      <xdr:spPr bwMode="auto">
        <a:xfrm>
          <a:off x="7172325" y="1619250"/>
          <a:ext cx="5048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Bredd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/>
  </sheetViews>
  <sheetFormatPr defaultRowHeight="12.75" x14ac:dyDescent="0.2"/>
  <cols>
    <col min="1" max="1" width="2.7109375" customWidth="1"/>
    <col min="2" max="2" width="25.7109375" customWidth="1"/>
    <col min="3" max="4" width="11.7109375" customWidth="1"/>
    <col min="5" max="5" width="4.7109375" customWidth="1"/>
    <col min="6" max="6" width="11.7109375" customWidth="1"/>
    <col min="7" max="7" width="3.7109375" customWidth="1"/>
    <col min="8" max="8" width="11.7109375" customWidth="1"/>
    <col min="9" max="12" width="9.28515625" customWidth="1"/>
    <col min="15" max="15" width="20.85546875" bestFit="1" customWidth="1"/>
    <col min="16" max="16" width="9.85546875" bestFit="1" customWidth="1"/>
    <col min="18" max="18" width="12.42578125" bestFit="1" customWidth="1"/>
  </cols>
  <sheetData>
    <row r="1" spans="1:12" s="30" customFormat="1" ht="27" customHeight="1" thickBot="1" x14ac:dyDescent="0.25">
      <c r="A1" s="28"/>
      <c r="B1" s="50" t="s">
        <v>22</v>
      </c>
      <c r="C1" s="50"/>
      <c r="D1" s="50"/>
      <c r="E1" s="50"/>
      <c r="F1" s="50"/>
      <c r="G1" s="50"/>
      <c r="H1" s="50"/>
      <c r="I1" s="25">
        <f>C10</f>
        <v>330</v>
      </c>
      <c r="J1" s="26" t="s">
        <v>9</v>
      </c>
      <c r="K1" s="26"/>
      <c r="L1" s="29"/>
    </row>
    <row r="2" spans="1:12" x14ac:dyDescent="0.2">
      <c r="A2" s="1"/>
      <c r="B2" s="6" t="s">
        <v>0</v>
      </c>
      <c r="C2" s="7"/>
      <c r="D2" s="5"/>
      <c r="E2" s="5"/>
      <c r="F2" s="5"/>
      <c r="G2" s="5"/>
      <c r="H2" s="5"/>
      <c r="I2" s="5"/>
      <c r="J2" s="5"/>
      <c r="K2" s="5"/>
      <c r="L2" s="2"/>
    </row>
    <row r="3" spans="1:12" x14ac:dyDescent="0.2">
      <c r="A3" s="1"/>
      <c r="B3" s="8" t="s">
        <v>2</v>
      </c>
      <c r="C3" s="10">
        <v>3</v>
      </c>
      <c r="D3" s="5"/>
      <c r="E3" s="5"/>
      <c r="F3" s="5"/>
      <c r="G3" s="5"/>
      <c r="H3" s="5"/>
      <c r="I3" s="5"/>
      <c r="J3" s="5"/>
      <c r="K3" s="5"/>
      <c r="L3" s="2"/>
    </row>
    <row r="4" spans="1:12" x14ac:dyDescent="0.2">
      <c r="A4" s="1"/>
      <c r="B4" s="31" t="s">
        <v>23</v>
      </c>
      <c r="C4" s="10">
        <v>4</v>
      </c>
      <c r="D4" s="5" t="s">
        <v>10</v>
      </c>
      <c r="E4" s="5"/>
      <c r="F4" s="5"/>
      <c r="G4" s="5"/>
      <c r="H4" s="5"/>
      <c r="I4" s="5"/>
      <c r="J4" s="5"/>
      <c r="K4" s="5"/>
      <c r="L4" s="2"/>
    </row>
    <row r="5" spans="1:12" ht="13.5" thickBot="1" x14ac:dyDescent="0.25">
      <c r="A5" s="1"/>
      <c r="B5" s="9" t="s">
        <v>3</v>
      </c>
      <c r="C5" s="11">
        <v>2</v>
      </c>
      <c r="D5" s="5"/>
      <c r="E5" s="5"/>
      <c r="F5" s="5"/>
      <c r="G5" s="5"/>
      <c r="H5" s="5"/>
      <c r="I5" s="5"/>
      <c r="J5" s="5"/>
      <c r="K5" s="5"/>
      <c r="L5" s="2"/>
    </row>
    <row r="6" spans="1:12" x14ac:dyDescent="0.2">
      <c r="A6" s="1"/>
      <c r="B6" s="12" t="s">
        <v>1</v>
      </c>
      <c r="C6" s="13"/>
      <c r="D6" s="5"/>
      <c r="E6" s="5"/>
      <c r="F6" s="5"/>
      <c r="G6" s="5"/>
      <c r="H6" s="5"/>
      <c r="I6" s="5"/>
      <c r="J6" s="5"/>
      <c r="K6" s="5"/>
      <c r="L6" s="2"/>
    </row>
    <row r="7" spans="1:12" x14ac:dyDescent="0.2">
      <c r="A7" s="1"/>
      <c r="B7" s="14" t="s">
        <v>4</v>
      </c>
      <c r="C7" s="13">
        <f>h*b*l</f>
        <v>24</v>
      </c>
      <c r="D7" s="5"/>
      <c r="E7" s="5"/>
      <c r="F7" s="5"/>
      <c r="G7" s="5"/>
      <c r="H7" s="5"/>
      <c r="I7" s="5"/>
      <c r="J7" s="5"/>
      <c r="K7" s="5"/>
      <c r="L7" s="2"/>
    </row>
    <row r="8" spans="1:12" ht="15.75" x14ac:dyDescent="0.25">
      <c r="A8" s="1"/>
      <c r="B8" s="44" t="s">
        <v>31</v>
      </c>
      <c r="C8" s="34">
        <f>box*1.2*0.3*0.6</f>
        <v>5.1839999999999993</v>
      </c>
      <c r="D8" s="5"/>
      <c r="E8" s="5"/>
      <c r="F8" s="5"/>
      <c r="G8" s="5"/>
      <c r="H8" s="5"/>
      <c r="I8" s="5"/>
      <c r="J8" s="5"/>
      <c r="K8" s="5"/>
      <c r="L8" s="2"/>
    </row>
    <row r="9" spans="1:12" x14ac:dyDescent="0.2">
      <c r="A9" s="1"/>
      <c r="B9" s="14" t="s">
        <v>5</v>
      </c>
      <c r="C9" s="13">
        <f>b*l</f>
        <v>8</v>
      </c>
      <c r="D9" s="5"/>
      <c r="E9" s="5"/>
      <c r="F9" s="5"/>
      <c r="G9" s="5"/>
      <c r="H9" s="5"/>
      <c r="I9" s="5"/>
      <c r="J9" s="5"/>
      <c r="K9" s="5"/>
      <c r="L9" s="2"/>
    </row>
    <row r="10" spans="1:12" x14ac:dyDescent="0.2">
      <c r="A10" s="1"/>
      <c r="B10" s="14" t="s">
        <v>6</v>
      </c>
      <c r="C10" s="13">
        <f>h*(plaat*pb+(b-1)*lz+(l-1)*kz)</f>
        <v>330</v>
      </c>
      <c r="D10" s="5"/>
      <c r="E10" s="33">
        <f>h*0.3</f>
        <v>0.89999999999999991</v>
      </c>
      <c r="F10" s="5"/>
      <c r="G10" s="5"/>
      <c r="H10" s="5"/>
      <c r="I10" s="5"/>
      <c r="J10" s="5"/>
      <c r="K10" s="5"/>
      <c r="L10" s="2"/>
    </row>
    <row r="11" spans="1:12" ht="13.5" thickBot="1" x14ac:dyDescent="0.25">
      <c r="A11" s="1"/>
      <c r="B11" s="14" t="s">
        <v>7</v>
      </c>
      <c r="C11" s="15">
        <f>C10/C7</f>
        <v>13.75</v>
      </c>
      <c r="D11" s="5"/>
      <c r="E11" s="5"/>
      <c r="F11" s="5"/>
      <c r="G11" s="5"/>
      <c r="H11" s="5"/>
      <c r="I11" s="5"/>
      <c r="J11" s="5"/>
      <c r="K11" s="5"/>
      <c r="L11" s="32">
        <f>b*0.6</f>
        <v>2.4</v>
      </c>
    </row>
    <row r="12" spans="1:12" x14ac:dyDescent="0.2">
      <c r="A12" s="1"/>
      <c r="B12" s="16" t="s">
        <v>33</v>
      </c>
      <c r="C12" s="17"/>
      <c r="D12" s="5"/>
      <c r="E12" s="5"/>
      <c r="F12" s="5"/>
      <c r="G12" s="5"/>
      <c r="H12" s="5"/>
      <c r="I12" s="5"/>
      <c r="J12" s="5"/>
      <c r="K12" s="5"/>
      <c r="L12" s="2"/>
    </row>
    <row r="13" spans="1:12" x14ac:dyDescent="0.2">
      <c r="A13" s="1"/>
      <c r="B13" s="18" t="s">
        <v>34</v>
      </c>
      <c r="C13" s="19">
        <v>2</v>
      </c>
      <c r="D13" s="5"/>
      <c r="E13" s="5"/>
      <c r="F13" s="5"/>
      <c r="G13" s="5"/>
      <c r="H13" s="5"/>
      <c r="I13" s="5"/>
      <c r="J13" s="5"/>
      <c r="K13" s="5"/>
      <c r="L13" s="2"/>
    </row>
    <row r="14" spans="1:12" x14ac:dyDescent="0.2">
      <c r="A14" s="1"/>
      <c r="B14" s="18" t="s">
        <v>35</v>
      </c>
      <c r="C14" s="19">
        <v>4</v>
      </c>
      <c r="D14" s="5"/>
      <c r="E14" s="5"/>
      <c r="F14" s="5"/>
      <c r="G14" s="5"/>
      <c r="H14" s="5">
        <f>l*1.2</f>
        <v>2.4</v>
      </c>
      <c r="I14" s="5"/>
      <c r="J14" s="5"/>
      <c r="K14" s="5"/>
      <c r="L14" s="2"/>
    </row>
    <row r="15" spans="1:12" ht="13.5" thickBot="1" x14ac:dyDescent="0.25">
      <c r="A15" s="1"/>
      <c r="B15" s="20" t="s">
        <v>8</v>
      </c>
      <c r="C15" s="21">
        <f>2*kz+lz*2</f>
        <v>12</v>
      </c>
      <c r="D15" s="5"/>
      <c r="E15" s="5"/>
      <c r="F15" s="5"/>
      <c r="G15" s="5"/>
      <c r="H15" s="5"/>
      <c r="I15" s="5"/>
      <c r="J15" s="5"/>
      <c r="K15" s="5"/>
      <c r="L15" s="2"/>
    </row>
    <row r="16" spans="1:12" ht="13.5" thickBot="1" x14ac:dyDescent="0.25">
      <c r="A16" s="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4"/>
    </row>
    <row r="18" spans="2:11" x14ac:dyDescent="0.2">
      <c r="B18" s="35" t="s">
        <v>11</v>
      </c>
      <c r="C18" s="36" t="s">
        <v>12</v>
      </c>
      <c r="D18" s="36" t="s">
        <v>21</v>
      </c>
      <c r="E18" s="35"/>
      <c r="F18" s="35"/>
      <c r="G18" s="35"/>
      <c r="H18" s="35"/>
      <c r="I18" s="24"/>
      <c r="K18" s="23"/>
    </row>
    <row r="19" spans="2:11" x14ac:dyDescent="0.2">
      <c r="B19" s="37" t="s">
        <v>16</v>
      </c>
      <c r="C19" s="27">
        <v>2360471</v>
      </c>
      <c r="D19" s="27">
        <v>70000496</v>
      </c>
      <c r="E19" s="24"/>
      <c r="F19" s="38" t="s">
        <v>13</v>
      </c>
      <c r="H19" s="42">
        <f>h*0.3</f>
        <v>0.89999999999999991</v>
      </c>
      <c r="I19" s="39" t="s">
        <v>18</v>
      </c>
    </row>
    <row r="20" spans="2:11" x14ac:dyDescent="0.2">
      <c r="B20" s="39" t="s">
        <v>20</v>
      </c>
      <c r="C20" s="27">
        <v>2360472</v>
      </c>
      <c r="D20" s="27">
        <v>70000497</v>
      </c>
      <c r="E20" s="24"/>
      <c r="F20" s="38" t="s">
        <v>14</v>
      </c>
      <c r="H20" s="42">
        <f>b*0.6</f>
        <v>2.4</v>
      </c>
      <c r="I20" s="39" t="s">
        <v>18</v>
      </c>
    </row>
    <row r="21" spans="2:11" x14ac:dyDescent="0.2">
      <c r="B21" s="39" t="s">
        <v>25</v>
      </c>
      <c r="C21" s="27">
        <v>2360473</v>
      </c>
      <c r="D21" s="27">
        <v>70000498</v>
      </c>
      <c r="E21" s="24"/>
      <c r="F21" s="38" t="s">
        <v>15</v>
      </c>
      <c r="H21" s="42">
        <f>l*1.2</f>
        <v>2.4</v>
      </c>
      <c r="I21" s="39" t="s">
        <v>18</v>
      </c>
    </row>
    <row r="22" spans="2:11" ht="15.75" x14ac:dyDescent="0.2">
      <c r="B22" s="24"/>
      <c r="C22" s="24"/>
      <c r="D22" s="24"/>
      <c r="E22" s="24"/>
      <c r="F22" s="40" t="s">
        <v>17</v>
      </c>
      <c r="G22" s="24"/>
      <c r="H22" s="43">
        <f>H19*H20*H21*0.955</f>
        <v>4.9507199999999987</v>
      </c>
      <c r="I22" s="41" t="s">
        <v>19</v>
      </c>
    </row>
    <row r="24" spans="2:11" x14ac:dyDescent="0.2">
      <c r="B24" s="48" t="s">
        <v>26</v>
      </c>
      <c r="C24" s="51" t="s">
        <v>24</v>
      </c>
      <c r="D24" s="52" t="s">
        <v>27</v>
      </c>
    </row>
    <row r="25" spans="2:11" x14ac:dyDescent="0.2">
      <c r="B25" s="45" t="s">
        <v>28</v>
      </c>
      <c r="C25" s="46">
        <f>h</f>
        <v>3</v>
      </c>
      <c r="D25" s="53">
        <f>H19</f>
        <v>0.89999999999999991</v>
      </c>
    </row>
    <row r="26" spans="2:11" x14ac:dyDescent="0.2">
      <c r="B26" s="45" t="s">
        <v>29</v>
      </c>
      <c r="C26" s="46">
        <f>b</f>
        <v>4</v>
      </c>
      <c r="D26" s="53">
        <f>H20</f>
        <v>2.4</v>
      </c>
    </row>
    <row r="27" spans="2:11" x14ac:dyDescent="0.2">
      <c r="B27" s="45" t="s">
        <v>30</v>
      </c>
      <c r="C27" s="46">
        <f>l</f>
        <v>2</v>
      </c>
      <c r="D27" s="53">
        <f>H21</f>
        <v>2.4</v>
      </c>
    </row>
    <row r="28" spans="2:11" x14ac:dyDescent="0.2">
      <c r="B28" s="45" t="s">
        <v>32</v>
      </c>
      <c r="C28" s="49">
        <f>C8</f>
        <v>5.1839999999999993</v>
      </c>
      <c r="D28" s="45" t="s">
        <v>19</v>
      </c>
    </row>
    <row r="29" spans="2:11" x14ac:dyDescent="0.2">
      <c r="B29" s="45" t="s">
        <v>17</v>
      </c>
      <c r="C29" s="47">
        <f>H22</f>
        <v>4.9507199999999987</v>
      </c>
      <c r="D29" s="45" t="s">
        <v>19</v>
      </c>
    </row>
  </sheetData>
  <protectedRanges>
    <protectedRange sqref="C3:C5" name="input"/>
  </protectedRanges>
  <mergeCells count="1">
    <mergeCell ref="B1:H1"/>
  </mergeCells>
  <phoneticPr fontId="2" type="noConversion"/>
  <dataValidations count="2">
    <dataValidation type="whole" errorStyle="information" allowBlank="1" showInputMessage="1" showErrorMessage="1" error="Maximum depth is less than 20 boxes" sqref="C3" xr:uid="{00000000-0002-0000-0000-000000000000}">
      <formula1>1</formula1>
      <formula2>20</formula2>
    </dataValidation>
    <dataValidation type="whole" errorStyle="information" operator="greaterThanOrEqual" allowBlank="1" showInputMessage="1" showErrorMessage="1" error="Number of boxes should be minimal 1" sqref="C4:C5" xr:uid="{00000000-0002-0000-0000-000001000000}">
      <formula1>1</formula1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8</vt:i4>
      </vt:variant>
    </vt:vector>
  </HeadingPairs>
  <TitlesOfParts>
    <vt:vector size="9" baseType="lpstr">
      <vt:lpstr>Stormbox I</vt:lpstr>
      <vt:lpstr>b</vt:lpstr>
      <vt:lpstr>box</vt:lpstr>
      <vt:lpstr>h</vt:lpstr>
      <vt:lpstr>kz</vt:lpstr>
      <vt:lpstr>l</vt:lpstr>
      <vt:lpstr>lz</vt:lpstr>
      <vt:lpstr>pb</vt:lpstr>
      <vt:lpstr>plaat</vt:lpstr>
    </vt:vector>
  </TitlesOfParts>
  <Company>Pipelife Nederland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Hielke Hoekstra</dc:creator>
  <cp:lastModifiedBy>Rickard Melin</cp:lastModifiedBy>
  <dcterms:created xsi:type="dcterms:W3CDTF">2009-06-11T06:50:04Z</dcterms:created>
  <dcterms:modified xsi:type="dcterms:W3CDTF">2020-12-18T12:08:04Z</dcterms:modified>
</cp:coreProperties>
</file>